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Banketcompany.ru\буфет\"/>
    </mc:Choice>
  </mc:AlternateContent>
  <xr:revisionPtr revIDLastSave="0" documentId="8_{CCCE0654-45A0-410E-BA9D-4A0504FB26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  <c r="D37" i="1"/>
  <c r="D6" i="1"/>
  <c r="C6" i="1" s="1"/>
  <c r="D7" i="1"/>
  <c r="C7" i="1" s="1"/>
  <c r="C8" i="1"/>
  <c r="F8" i="1"/>
  <c r="D40" i="1"/>
  <c r="F40" i="1" s="1"/>
  <c r="D39" i="1"/>
  <c r="F39" i="1" s="1"/>
  <c r="D38" i="1"/>
  <c r="D36" i="1"/>
  <c r="F36" i="1" s="1"/>
  <c r="D35" i="1"/>
  <c r="F35" i="1" s="1"/>
  <c r="F63" i="1"/>
  <c r="F62" i="1"/>
  <c r="F61" i="1"/>
  <c r="F60" i="1"/>
  <c r="F59" i="1"/>
  <c r="F58" i="1"/>
  <c r="F57" i="1"/>
  <c r="F56" i="1"/>
  <c r="F55" i="1"/>
  <c r="F54" i="1"/>
  <c r="F53" i="1"/>
  <c r="F52" i="1"/>
  <c r="F50" i="1"/>
  <c r="F49" i="1"/>
  <c r="F48" i="1"/>
  <c r="F42" i="1"/>
  <c r="F41" i="1"/>
  <c r="F47" i="1"/>
  <c r="F46" i="1"/>
  <c r="F45" i="1"/>
  <c r="F43" i="1"/>
  <c r="D29" i="1"/>
  <c r="C29" i="1" s="1"/>
  <c r="F28" i="1"/>
  <c r="C28" i="1"/>
  <c r="F7" i="1" l="1"/>
  <c r="F6" i="1"/>
  <c r="F38" i="1"/>
  <c r="F29" i="1"/>
  <c r="D23" i="1" l="1"/>
  <c r="C23" i="1" s="1"/>
  <c r="D18" i="1"/>
  <c r="D22" i="1"/>
  <c r="D21" i="1"/>
  <c r="D20" i="1"/>
  <c r="D19" i="1"/>
  <c r="D17" i="1"/>
  <c r="F23" i="1" l="1"/>
  <c r="D25" i="1" l="1"/>
  <c r="D15" i="1" l="1"/>
  <c r="F15" i="1" l="1"/>
  <c r="C15" i="1"/>
  <c r="D33" i="1"/>
  <c r="D32" i="1"/>
  <c r="D31" i="1"/>
  <c r="D30" i="1"/>
  <c r="F33" i="1" l="1"/>
  <c r="C30" i="1"/>
  <c r="F30" i="1"/>
  <c r="C31" i="1"/>
  <c r="F31" i="1"/>
  <c r="C32" i="1"/>
  <c r="F32" i="1"/>
  <c r="D27" i="1"/>
  <c r="D26" i="1"/>
  <c r="F18" i="1"/>
  <c r="F22" i="1"/>
  <c r="F21" i="1"/>
  <c r="F19" i="1"/>
  <c r="F17" i="1"/>
  <c r="D14" i="1"/>
  <c r="D13" i="1"/>
  <c r="D12" i="1"/>
  <c r="D24" i="1" s="1"/>
  <c r="D10" i="1"/>
  <c r="F12" i="1" l="1"/>
  <c r="F13" i="1"/>
  <c r="F25" i="1"/>
  <c r="C25" i="1"/>
  <c r="F10" i="1"/>
  <c r="C27" i="1"/>
  <c r="F27" i="1"/>
  <c r="C20" i="1"/>
  <c r="F20" i="1"/>
  <c r="F14" i="1"/>
  <c r="F26" i="1"/>
  <c r="F64" i="1" l="1"/>
  <c r="D2" i="1" s="1"/>
  <c r="E24" i="1"/>
  <c r="C12" i="1" l="1"/>
  <c r="C26" i="1" l="1"/>
  <c r="C14" i="1" l="1"/>
  <c r="C33" i="1" l="1"/>
  <c r="C18" i="1"/>
  <c r="C22" i="1"/>
  <c r="C21" i="1"/>
  <c r="C19" i="1"/>
  <c r="C17" i="1"/>
  <c r="C13" i="1"/>
  <c r="C10" i="1"/>
  <c r="C64" i="1" l="1"/>
</calcChain>
</file>

<file path=xl/sharedStrings.xml><?xml version="1.0" encoding="utf-8"?>
<sst xmlns="http://schemas.openxmlformats.org/spreadsheetml/2006/main" count="71" uniqueCount="71">
  <si>
    <t>вес</t>
  </si>
  <si>
    <t>выход</t>
  </si>
  <si>
    <t>кол-во</t>
  </si>
  <si>
    <t>цена</t>
  </si>
  <si>
    <t>сумма</t>
  </si>
  <si>
    <t>Обед</t>
  </si>
  <si>
    <t>Закуски</t>
  </si>
  <si>
    <t>Бутерброд с ветчиной</t>
  </si>
  <si>
    <t>Бутерброд с вар-копч колбасой</t>
  </si>
  <si>
    <t>Печенье</t>
  </si>
  <si>
    <t>Кекс</t>
  </si>
  <si>
    <t>Вафли</t>
  </si>
  <si>
    <t>Печенье с конфитюром</t>
  </si>
  <si>
    <t>Печенье юбилейное</t>
  </si>
  <si>
    <t>Вода для чая и кофе</t>
  </si>
  <si>
    <t>Молоко 1л</t>
  </si>
  <si>
    <t>сахар порционный 5 гр.</t>
  </si>
  <si>
    <t>Лимон</t>
  </si>
  <si>
    <t>Посуда</t>
  </si>
  <si>
    <t>Размешиватель для горячих напитков</t>
  </si>
  <si>
    <t>Стакан  бумажный для горячего кофе 200мл</t>
  </si>
  <si>
    <t>Стакан одноразовый прозр.под сок и воду</t>
  </si>
  <si>
    <t>Доставка в два направления</t>
  </si>
  <si>
    <t>Оборудование</t>
  </si>
  <si>
    <t>Итого</t>
  </si>
  <si>
    <t>Стол</t>
  </si>
  <si>
    <t>Бутерброд с сыром</t>
  </si>
  <si>
    <t>Круасан мини в асс.</t>
  </si>
  <si>
    <t>Микроволновая печь</t>
  </si>
  <si>
    <t>Ложка чайная</t>
  </si>
  <si>
    <t>Чай чёрный</t>
  </si>
  <si>
    <t>Обслуживание 12 часов</t>
  </si>
  <si>
    <t>Кофе заварной</t>
  </si>
  <si>
    <t>Напитки</t>
  </si>
  <si>
    <t>группа чел.</t>
  </si>
  <si>
    <t>Чай зелёный</t>
  </si>
  <si>
    <t>Вода 0,5л</t>
  </si>
  <si>
    <t>Фрукты (виноград,банан,мандарин,яблоко,груша)</t>
  </si>
  <si>
    <t>Скатерть одноразовая</t>
  </si>
  <si>
    <t>Соль/перец</t>
  </si>
  <si>
    <t>Тарелка глубокая</t>
  </si>
  <si>
    <t>Тарелка плоская</t>
  </si>
  <si>
    <t>Тарелка бумажная</t>
  </si>
  <si>
    <t>Удлиннитель 3м, 2 разетки</t>
  </si>
  <si>
    <t>адрес</t>
  </si>
  <si>
    <t>контакт</t>
  </si>
  <si>
    <t>дата/время</t>
  </si>
  <si>
    <t>бюджет</t>
  </si>
  <si>
    <t>факт</t>
  </si>
  <si>
    <t xml:space="preserve">Салфетки бумажные </t>
  </si>
  <si>
    <t>Перчатки одноразовые 100 шт</t>
  </si>
  <si>
    <t>Печенье с начинуой</t>
  </si>
  <si>
    <t>Доп.ассорти</t>
  </si>
  <si>
    <t>Вода 19л</t>
  </si>
  <si>
    <t>Электросковорода</t>
  </si>
  <si>
    <t xml:space="preserve">Лопатка </t>
  </si>
  <si>
    <t>Стойка для чая</t>
  </si>
  <si>
    <t>Щипцы для лимона и сахара</t>
  </si>
  <si>
    <t>Таблички чай/кофе</t>
  </si>
  <si>
    <t>Доска разделочная</t>
  </si>
  <si>
    <t>Нож кухонный</t>
  </si>
  <si>
    <t>Мешок мусорный</t>
  </si>
  <si>
    <t>Завтрак</t>
  </si>
  <si>
    <t>Яйцо куриное</t>
  </si>
  <si>
    <t>Сосиски</t>
  </si>
  <si>
    <t>Масло растительное</t>
  </si>
  <si>
    <t>Бойлер 15л+подставка</t>
  </si>
  <si>
    <t>Набор приборов(вилка,нож,ложка)</t>
  </si>
  <si>
    <t>Салфетки влажные</t>
  </si>
  <si>
    <t>Салат,суп,горячее с гарниром</t>
  </si>
  <si>
    <t>Зубочистки в инд.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</si>
</sst>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Times New Roman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/>
  </cellStyleXfs>
  <cellXfs count="91">
    <xf numFmtId="0" fontId="0" fillId="0" borderId="0" xfId="0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9" fillId="0" borderId="1" xfId="0" applyFont="1" applyFill="1" applyBorder="1"/>
    <xf numFmtId="0" fontId="6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/>
    </xf>
    <xf numFmtId="0" fontId="8" fillId="0" borderId="1" xfId="2" applyFont="1" applyFill="1" applyBorder="1" applyAlignment="1">
      <alignment wrapText="1"/>
    </xf>
    <xf numFmtId="0" fontId="8" fillId="0" borderId="1" xfId="2" applyFont="1" applyBorder="1"/>
    <xf numFmtId="0" fontId="8" fillId="0" borderId="1" xfId="2" applyFont="1" applyFill="1" applyBorder="1"/>
    <xf numFmtId="0" fontId="0" fillId="0" borderId="1" xfId="0" applyFill="1" applyBorder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wrapText="1"/>
    </xf>
    <xf numFmtId="0" fontId="8" fillId="0" borderId="1" xfId="0" applyFont="1" applyFill="1" applyBorder="1" applyAlignment="1">
      <alignment horizontal="left"/>
    </xf>
    <xf numFmtId="0" fontId="8" fillId="0" borderId="4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5" fillId="0" borderId="3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" fillId="0" borderId="7" xfId="0" applyFont="1" applyBorder="1"/>
    <xf numFmtId="0" fontId="8" fillId="0" borderId="8" xfId="0" applyFont="1" applyBorder="1" applyAlignment="1">
      <alignment wrapText="1"/>
    </xf>
    <xf numFmtId="0" fontId="1" fillId="0" borderId="10" xfId="0" applyFont="1" applyBorder="1" applyAlignment="1">
      <alignment horizontal="right"/>
    </xf>
    <xf numFmtId="0" fontId="13" fillId="0" borderId="1" xfId="0" applyFont="1" applyBorder="1"/>
    <xf numFmtId="0" fontId="15" fillId="0" borderId="3" xfId="0" applyFont="1" applyBorder="1" applyAlignment="1">
      <alignment horizontal="center"/>
    </xf>
    <xf numFmtId="0" fontId="14" fillId="0" borderId="16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1" xfId="0" applyBorder="1"/>
    <xf numFmtId="0" fontId="19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1" xfId="0" applyFont="1" applyBorder="1"/>
    <xf numFmtId="0" fontId="13" fillId="0" borderId="0" xfId="0" applyFont="1"/>
    <xf numFmtId="0" fontId="11" fillId="0" borderId="4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20" fillId="0" borderId="11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0" fillId="0" borderId="9" xfId="0" applyFont="1" applyBorder="1" applyAlignment="1">
      <alignment horizontal="center" wrapText="1"/>
    </xf>
    <xf numFmtId="0" fontId="21" fillId="0" borderId="9" xfId="0" applyFont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1" fontId="21" fillId="0" borderId="1" xfId="2" applyNumberFormat="1" applyFont="1" applyBorder="1" applyAlignment="1">
      <alignment horizontal="center"/>
    </xf>
    <xf numFmtId="1" fontId="21" fillId="0" borderId="1" xfId="2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 applyProtection="1">
      <alignment horizontal="center"/>
      <protection locked="0"/>
    </xf>
    <xf numFmtId="1" fontId="21" fillId="0" borderId="4" xfId="2" applyNumberFormat="1" applyFont="1" applyFill="1" applyBorder="1" applyAlignment="1">
      <alignment horizontal="center"/>
    </xf>
    <xf numFmtId="1" fontId="20" fillId="0" borderId="1" xfId="0" applyNumberFormat="1" applyFont="1" applyBorder="1" applyAlignment="1" applyProtection="1">
      <alignment horizontal="center"/>
      <protection locked="0"/>
    </xf>
    <xf numFmtId="1" fontId="20" fillId="0" borderId="1" xfId="2" applyNumberFormat="1" applyFont="1" applyBorder="1" applyAlignment="1">
      <alignment horizontal="center" wrapText="1"/>
    </xf>
    <xf numFmtId="1" fontId="20" fillId="0" borderId="1" xfId="2" applyNumberFormat="1" applyFont="1" applyFill="1" applyBorder="1" applyAlignment="1">
      <alignment horizontal="center" wrapText="1"/>
    </xf>
    <xf numFmtId="1" fontId="20" fillId="0" borderId="1" xfId="2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1" fontId="21" fillId="0" borderId="2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" xfId="2" applyFont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1" fillId="0" borderId="9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22" fillId="0" borderId="15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abSelected="1" workbookViewId="0">
      <selection activeCell="D32" sqref="D32"/>
    </sheetView>
  </sheetViews>
  <sheetFormatPr defaultRowHeight="15" x14ac:dyDescent="0.25"/>
  <cols>
    <col min="1" max="1" width="49.85546875" customWidth="1"/>
    <col min="2" max="2" width="5.85546875" style="65" customWidth="1"/>
    <col min="3" max="3" width="7.5703125" style="67" customWidth="1"/>
    <col min="4" max="4" width="10.7109375" style="89" customWidth="1"/>
    <col min="5" max="5" width="7.5703125" style="80" customWidth="1"/>
    <col min="6" max="6" width="6.7109375" style="19" customWidth="1"/>
    <col min="7" max="7" width="6" customWidth="1"/>
  </cols>
  <sheetData>
    <row r="1" spans="1:7" ht="16.5" thickBot="1" x14ac:dyDescent="0.3">
      <c r="A1" s="24" t="s">
        <v>46</v>
      </c>
      <c r="B1" s="44"/>
      <c r="C1" s="45" t="s">
        <v>47</v>
      </c>
      <c r="D1" s="81" t="s">
        <v>48</v>
      </c>
      <c r="E1" s="68"/>
      <c r="F1" s="18"/>
      <c r="G1" s="13"/>
    </row>
    <row r="2" spans="1:7" ht="16.5" thickBot="1" x14ac:dyDescent="0.3">
      <c r="A2" s="26" t="s">
        <v>34</v>
      </c>
      <c r="B2" s="90">
        <v>30</v>
      </c>
      <c r="C2" s="46"/>
      <c r="D2" s="82">
        <f>F64</f>
        <v>40860</v>
      </c>
      <c r="E2" s="68"/>
      <c r="F2" s="18"/>
      <c r="G2" s="13"/>
    </row>
    <row r="3" spans="1:7" ht="25.5" customHeight="1" x14ac:dyDescent="0.25">
      <c r="A3" s="25" t="s">
        <v>44</v>
      </c>
      <c r="B3" s="47"/>
      <c r="C3" s="48"/>
      <c r="D3" s="83"/>
      <c r="E3" s="15"/>
      <c r="F3" s="21"/>
      <c r="G3" s="13"/>
    </row>
    <row r="4" spans="1:7" ht="15.75" customHeight="1" x14ac:dyDescent="0.25">
      <c r="A4" s="17" t="s">
        <v>45</v>
      </c>
      <c r="B4" s="49"/>
      <c r="C4" s="50"/>
      <c r="D4" s="84"/>
      <c r="E4" s="15"/>
      <c r="F4" s="21"/>
      <c r="G4" s="13"/>
    </row>
    <row r="5" spans="1:7" ht="15.75" customHeight="1" x14ac:dyDescent="0.25">
      <c r="A5" s="39" t="s">
        <v>62</v>
      </c>
      <c r="B5" s="51" t="s">
        <v>0</v>
      </c>
      <c r="C5" s="52" t="s">
        <v>1</v>
      </c>
      <c r="D5" s="2" t="s">
        <v>2</v>
      </c>
      <c r="E5" s="3" t="s">
        <v>3</v>
      </c>
      <c r="F5" s="18" t="s">
        <v>4</v>
      </c>
      <c r="G5" s="40"/>
    </row>
    <row r="6" spans="1:7" ht="15.75" customHeight="1" x14ac:dyDescent="0.25">
      <c r="A6" s="41" t="s">
        <v>63</v>
      </c>
      <c r="B6" s="53">
        <v>60</v>
      </c>
      <c r="C6" s="54">
        <f t="shared" ref="C6:C8" si="0">B6*D6</f>
        <v>1800</v>
      </c>
      <c r="D6" s="42">
        <f>B2*1</f>
        <v>30</v>
      </c>
      <c r="E6" s="43">
        <v>20</v>
      </c>
      <c r="F6" s="22">
        <f t="shared" ref="F6:F8" si="1">D6*E6</f>
        <v>600</v>
      </c>
      <c r="G6" s="40"/>
    </row>
    <row r="7" spans="1:7" ht="15.75" customHeight="1" x14ac:dyDescent="0.25">
      <c r="A7" s="41" t="s">
        <v>64</v>
      </c>
      <c r="B7" s="53">
        <v>50</v>
      </c>
      <c r="C7" s="54">
        <f t="shared" si="0"/>
        <v>750</v>
      </c>
      <c r="D7" s="42">
        <f>B2/2</f>
        <v>15</v>
      </c>
      <c r="E7" s="43">
        <v>40</v>
      </c>
      <c r="F7" s="22">
        <f t="shared" si="1"/>
        <v>600</v>
      </c>
      <c r="G7" s="40"/>
    </row>
    <row r="8" spans="1:7" ht="15.75" customHeight="1" x14ac:dyDescent="0.25">
      <c r="A8" s="41" t="s">
        <v>65</v>
      </c>
      <c r="B8" s="53">
        <v>1000</v>
      </c>
      <c r="C8" s="54">
        <f t="shared" si="0"/>
        <v>1000</v>
      </c>
      <c r="D8" s="42">
        <v>1</v>
      </c>
      <c r="E8" s="43">
        <v>100</v>
      </c>
      <c r="F8" s="22">
        <f t="shared" si="1"/>
        <v>100</v>
      </c>
      <c r="G8" s="40"/>
    </row>
    <row r="9" spans="1:7" ht="15.75" x14ac:dyDescent="0.25">
      <c r="A9" s="1" t="s">
        <v>5</v>
      </c>
      <c r="B9" s="51"/>
      <c r="C9" s="52"/>
      <c r="D9" s="2"/>
      <c r="E9" s="3"/>
      <c r="F9" s="18"/>
      <c r="G9" s="13"/>
    </row>
    <row r="10" spans="1:7" x14ac:dyDescent="0.25">
      <c r="A10" t="s">
        <v>69</v>
      </c>
      <c r="B10" s="51">
        <v>750</v>
      </c>
      <c r="C10" s="55">
        <f t="shared" ref="C10:C12" si="2">B10*D10</f>
        <v>22500</v>
      </c>
      <c r="D10" s="31">
        <f>B2</f>
        <v>30</v>
      </c>
      <c r="E10" s="69">
        <v>320</v>
      </c>
      <c r="F10" s="22">
        <f>D10*E10</f>
        <v>9600</v>
      </c>
      <c r="G10" s="14"/>
    </row>
    <row r="11" spans="1:7" x14ac:dyDescent="0.25">
      <c r="A11" s="4" t="s">
        <v>6</v>
      </c>
      <c r="B11" s="51"/>
      <c r="C11" s="55"/>
      <c r="D11" s="31"/>
      <c r="E11" s="3"/>
      <c r="F11" s="22"/>
      <c r="G11" s="14"/>
    </row>
    <row r="12" spans="1:7" x14ac:dyDescent="0.25">
      <c r="A12" s="5" t="s">
        <v>7</v>
      </c>
      <c r="B12" s="56">
        <v>80</v>
      </c>
      <c r="C12" s="55">
        <f t="shared" si="2"/>
        <v>4800</v>
      </c>
      <c r="D12" s="31">
        <f>B2*2</f>
        <v>60</v>
      </c>
      <c r="E12" s="69">
        <v>55</v>
      </c>
      <c r="F12" s="22">
        <f t="shared" ref="F12:F33" si="3">D12*E12</f>
        <v>3300</v>
      </c>
      <c r="G12" s="14"/>
    </row>
    <row r="13" spans="1:7" x14ac:dyDescent="0.25">
      <c r="A13" s="5" t="s">
        <v>8</v>
      </c>
      <c r="B13" s="51">
        <v>80</v>
      </c>
      <c r="C13" s="55">
        <f t="shared" ref="C13:C32" si="4">B13*D13</f>
        <v>4800</v>
      </c>
      <c r="D13" s="31">
        <f>B2*2</f>
        <v>60</v>
      </c>
      <c r="E13" s="69">
        <v>55</v>
      </c>
      <c r="F13" s="22">
        <f t="shared" si="3"/>
        <v>3300</v>
      </c>
      <c r="G13" s="14"/>
    </row>
    <row r="14" spans="1:7" x14ac:dyDescent="0.25">
      <c r="A14" s="5" t="s">
        <v>26</v>
      </c>
      <c r="B14" s="51">
        <v>70</v>
      </c>
      <c r="C14" s="55">
        <f t="shared" si="4"/>
        <v>4200</v>
      </c>
      <c r="D14" s="31">
        <f>B2*2</f>
        <v>60</v>
      </c>
      <c r="E14" s="69">
        <v>55</v>
      </c>
      <c r="F14" s="22">
        <f t="shared" si="3"/>
        <v>3300</v>
      </c>
      <c r="G14" s="14"/>
    </row>
    <row r="15" spans="1:7" x14ac:dyDescent="0.25">
      <c r="A15" s="5" t="s">
        <v>37</v>
      </c>
      <c r="B15" s="51">
        <v>1000</v>
      </c>
      <c r="C15" s="55">
        <f t="shared" si="4"/>
        <v>6000</v>
      </c>
      <c r="D15" s="31">
        <f>B2/5</f>
        <v>6</v>
      </c>
      <c r="E15" s="69">
        <v>290</v>
      </c>
      <c r="F15" s="22">
        <f t="shared" si="3"/>
        <v>1740</v>
      </c>
      <c r="G15" s="14"/>
    </row>
    <row r="16" spans="1:7" x14ac:dyDescent="0.25">
      <c r="A16" s="6" t="s">
        <v>9</v>
      </c>
      <c r="B16" s="57"/>
      <c r="C16" s="55"/>
      <c r="D16" s="31"/>
      <c r="E16" s="70"/>
      <c r="F16" s="22"/>
      <c r="G16" s="14"/>
    </row>
    <row r="17" spans="1:7" x14ac:dyDescent="0.25">
      <c r="A17" s="7" t="s">
        <v>10</v>
      </c>
      <c r="B17" s="57">
        <v>20</v>
      </c>
      <c r="C17" s="55">
        <f t="shared" si="4"/>
        <v>600</v>
      </c>
      <c r="D17" s="31">
        <f>B2</f>
        <v>30</v>
      </c>
      <c r="E17" s="70">
        <v>20</v>
      </c>
      <c r="F17" s="22">
        <f t="shared" si="3"/>
        <v>600</v>
      </c>
      <c r="G17" s="14"/>
    </row>
    <row r="18" spans="1:7" x14ac:dyDescent="0.25">
      <c r="A18" s="5" t="s">
        <v>27</v>
      </c>
      <c r="B18" s="57">
        <v>20</v>
      </c>
      <c r="C18" s="55">
        <f>B18*D18</f>
        <v>600</v>
      </c>
      <c r="D18" s="31">
        <f>B2*1</f>
        <v>30</v>
      </c>
      <c r="E18" s="70">
        <v>9</v>
      </c>
      <c r="F18" s="22">
        <f>D18*E18</f>
        <v>270</v>
      </c>
      <c r="G18" s="14"/>
    </row>
    <row r="19" spans="1:7" x14ac:dyDescent="0.25">
      <c r="A19" s="5" t="s">
        <v>11</v>
      </c>
      <c r="B19" s="57">
        <v>20</v>
      </c>
      <c r="C19" s="55">
        <f t="shared" si="4"/>
        <v>600</v>
      </c>
      <c r="D19" s="31">
        <f>B2</f>
        <v>30</v>
      </c>
      <c r="E19" s="70">
        <v>8</v>
      </c>
      <c r="F19" s="22">
        <f t="shared" si="3"/>
        <v>240</v>
      </c>
      <c r="G19" s="14"/>
    </row>
    <row r="20" spans="1:7" x14ac:dyDescent="0.25">
      <c r="A20" s="5" t="s">
        <v>51</v>
      </c>
      <c r="B20" s="57">
        <v>22</v>
      </c>
      <c r="C20" s="55">
        <f>B20*D20</f>
        <v>660</v>
      </c>
      <c r="D20" s="31">
        <f>B2</f>
        <v>30</v>
      </c>
      <c r="E20" s="70">
        <v>9</v>
      </c>
      <c r="F20" s="22">
        <f t="shared" si="3"/>
        <v>270</v>
      </c>
      <c r="G20" s="14"/>
    </row>
    <row r="21" spans="1:7" x14ac:dyDescent="0.25">
      <c r="A21" s="5" t="s">
        <v>12</v>
      </c>
      <c r="B21" s="57">
        <v>30</v>
      </c>
      <c r="C21" s="55">
        <f t="shared" si="4"/>
        <v>900</v>
      </c>
      <c r="D21" s="31">
        <f>B2*1</f>
        <v>30</v>
      </c>
      <c r="E21" s="70">
        <v>8</v>
      </c>
      <c r="F21" s="22">
        <f t="shared" si="3"/>
        <v>240</v>
      </c>
      <c r="G21" s="14"/>
    </row>
    <row r="22" spans="1:7" x14ac:dyDescent="0.25">
      <c r="A22" s="5" t="s">
        <v>13</v>
      </c>
      <c r="B22" s="57">
        <v>15</v>
      </c>
      <c r="C22" s="55">
        <f t="shared" si="4"/>
        <v>450</v>
      </c>
      <c r="D22" s="31">
        <f>B2*1</f>
        <v>30</v>
      </c>
      <c r="E22" s="70">
        <v>6</v>
      </c>
      <c r="F22" s="22">
        <f t="shared" si="3"/>
        <v>180</v>
      </c>
      <c r="G22" s="14"/>
    </row>
    <row r="23" spans="1:7" x14ac:dyDescent="0.25">
      <c r="A23" s="5" t="s">
        <v>52</v>
      </c>
      <c r="B23" s="57">
        <v>20</v>
      </c>
      <c r="C23" s="55">
        <f>B23*D23</f>
        <v>1200</v>
      </c>
      <c r="D23" s="31">
        <f>B2*2</f>
        <v>60</v>
      </c>
      <c r="E23" s="70">
        <v>6</v>
      </c>
      <c r="F23" s="22">
        <f t="shared" si="3"/>
        <v>360</v>
      </c>
      <c r="G23" s="14"/>
    </row>
    <row r="24" spans="1:7" ht="15.75" thickBot="1" x14ac:dyDescent="0.3">
      <c r="A24" s="8" t="s">
        <v>33</v>
      </c>
      <c r="B24" s="57"/>
      <c r="C24" s="58"/>
      <c r="D24" s="85">
        <f>SUM(D12:D23)</f>
        <v>426</v>
      </c>
      <c r="E24" s="29">
        <f>D24/B2</f>
        <v>14.2</v>
      </c>
      <c r="F24" s="28"/>
      <c r="G24" s="14"/>
    </row>
    <row r="25" spans="1:7" x14ac:dyDescent="0.25">
      <c r="A25" s="23" t="s">
        <v>32</v>
      </c>
      <c r="B25" s="57">
        <v>200</v>
      </c>
      <c r="C25" s="55">
        <f>B25*D25</f>
        <v>24000</v>
      </c>
      <c r="D25" s="86">
        <f>B2*4</f>
        <v>120</v>
      </c>
      <c r="E25" s="71">
        <v>40</v>
      </c>
      <c r="F25" s="22">
        <f t="shared" si="3"/>
        <v>4800</v>
      </c>
      <c r="G25" s="14"/>
    </row>
    <row r="26" spans="1:7" x14ac:dyDescent="0.25">
      <c r="A26" s="16" t="s">
        <v>30</v>
      </c>
      <c r="B26" s="57">
        <v>200</v>
      </c>
      <c r="C26" s="55">
        <f t="shared" ref="C26:C30" si="5">B26*D26</f>
        <v>18000</v>
      </c>
      <c r="D26" s="31">
        <f>B2*3</f>
        <v>90</v>
      </c>
      <c r="E26" s="70">
        <v>4</v>
      </c>
      <c r="F26" s="22">
        <f t="shared" si="3"/>
        <v>360</v>
      </c>
      <c r="G26" s="14"/>
    </row>
    <row r="27" spans="1:7" x14ac:dyDescent="0.25">
      <c r="A27" s="16" t="s">
        <v>35</v>
      </c>
      <c r="B27" s="57">
        <v>200</v>
      </c>
      <c r="C27" s="55">
        <f t="shared" si="5"/>
        <v>6000</v>
      </c>
      <c r="D27" s="31">
        <f>B2</f>
        <v>30</v>
      </c>
      <c r="E27" s="70">
        <v>4</v>
      </c>
      <c r="F27" s="22">
        <f t="shared" si="3"/>
        <v>120</v>
      </c>
      <c r="G27" s="14"/>
    </row>
    <row r="28" spans="1:7" x14ac:dyDescent="0.25">
      <c r="A28" s="16" t="s">
        <v>53</v>
      </c>
      <c r="B28" s="59">
        <v>19000</v>
      </c>
      <c r="C28" s="54">
        <f t="shared" si="5"/>
        <v>19000</v>
      </c>
      <c r="D28" s="31">
        <v>1</v>
      </c>
      <c r="E28" s="72">
        <v>350</v>
      </c>
      <c r="F28" s="22">
        <f t="shared" si="3"/>
        <v>350</v>
      </c>
      <c r="G28" s="30"/>
    </row>
    <row r="29" spans="1:7" x14ac:dyDescent="0.25">
      <c r="A29" s="9" t="s">
        <v>14</v>
      </c>
      <c r="B29" s="60">
        <v>5000</v>
      </c>
      <c r="C29" s="54">
        <f t="shared" si="5"/>
        <v>40000</v>
      </c>
      <c r="D29" s="31">
        <f>(B2*2000)/5000-4</f>
        <v>8</v>
      </c>
      <c r="E29" s="73">
        <v>80</v>
      </c>
      <c r="F29" s="22">
        <f t="shared" si="3"/>
        <v>640</v>
      </c>
      <c r="G29" s="30"/>
    </row>
    <row r="30" spans="1:7" x14ac:dyDescent="0.25">
      <c r="A30" s="9" t="s">
        <v>36</v>
      </c>
      <c r="B30" s="61">
        <v>500</v>
      </c>
      <c r="C30" s="55">
        <f t="shared" si="5"/>
        <v>15000</v>
      </c>
      <c r="D30" s="31">
        <f>B2</f>
        <v>30</v>
      </c>
      <c r="E30" s="74">
        <v>60</v>
      </c>
      <c r="F30" s="22">
        <f t="shared" si="3"/>
        <v>1800</v>
      </c>
      <c r="G30" s="14"/>
    </row>
    <row r="31" spans="1:7" x14ac:dyDescent="0.25">
      <c r="A31" s="10" t="s">
        <v>15</v>
      </c>
      <c r="B31" s="62">
        <v>1000</v>
      </c>
      <c r="C31" s="55">
        <f t="shared" si="4"/>
        <v>6000</v>
      </c>
      <c r="D31" s="31">
        <f>B2/5</f>
        <v>6</v>
      </c>
      <c r="E31" s="74">
        <v>90</v>
      </c>
      <c r="F31" s="22">
        <f t="shared" si="3"/>
        <v>540</v>
      </c>
      <c r="G31" s="14"/>
    </row>
    <row r="32" spans="1:7" x14ac:dyDescent="0.25">
      <c r="A32" s="11" t="s">
        <v>16</v>
      </c>
      <c r="B32" s="62">
        <v>5</v>
      </c>
      <c r="C32" s="55">
        <f t="shared" si="4"/>
        <v>750</v>
      </c>
      <c r="D32" s="31">
        <f>B2*5</f>
        <v>150</v>
      </c>
      <c r="E32" s="74">
        <v>3</v>
      </c>
      <c r="F32" s="22">
        <f t="shared" si="3"/>
        <v>450</v>
      </c>
      <c r="G32" s="14"/>
    </row>
    <row r="33" spans="1:7" x14ac:dyDescent="0.25">
      <c r="A33" s="12" t="s">
        <v>17</v>
      </c>
      <c r="B33" s="56">
        <v>1000</v>
      </c>
      <c r="C33" s="55">
        <f>B33*D33</f>
        <v>1000</v>
      </c>
      <c r="D33" s="87">
        <f>B2/30</f>
        <v>1</v>
      </c>
      <c r="E33" s="75">
        <v>180</v>
      </c>
      <c r="F33" s="22">
        <f t="shared" si="3"/>
        <v>180</v>
      </c>
      <c r="G33" s="14"/>
    </row>
    <row r="34" spans="1:7" x14ac:dyDescent="0.25">
      <c r="A34" s="31" t="s">
        <v>18</v>
      </c>
      <c r="B34" s="63"/>
      <c r="C34" s="64"/>
      <c r="D34" s="31"/>
      <c r="E34" s="76"/>
      <c r="F34" s="22"/>
      <c r="G34" s="30"/>
    </row>
    <row r="35" spans="1:7" x14ac:dyDescent="0.25">
      <c r="A35" s="32" t="s">
        <v>19</v>
      </c>
      <c r="B35" s="63"/>
      <c r="C35" s="64"/>
      <c r="D35" s="31">
        <f>(B2*5)</f>
        <v>150</v>
      </c>
      <c r="E35" s="76">
        <v>0.5</v>
      </c>
      <c r="F35" s="22">
        <f t="shared" ref="F35:F58" si="6">D35*E35</f>
        <v>75</v>
      </c>
      <c r="G35" s="30"/>
    </row>
    <row r="36" spans="1:7" x14ac:dyDescent="0.25">
      <c r="A36" s="32" t="s">
        <v>29</v>
      </c>
      <c r="B36" s="63"/>
      <c r="C36" s="64"/>
      <c r="D36" s="31">
        <f>(B3*0.1)</f>
        <v>0</v>
      </c>
      <c r="E36" s="76">
        <v>1</v>
      </c>
      <c r="F36" s="22">
        <f t="shared" si="6"/>
        <v>0</v>
      </c>
      <c r="G36" s="30"/>
    </row>
    <row r="37" spans="1:7" x14ac:dyDescent="0.25">
      <c r="A37" s="32" t="s">
        <v>67</v>
      </c>
      <c r="B37" s="63"/>
      <c r="C37" s="64"/>
      <c r="D37" s="31">
        <f>B2</f>
        <v>30</v>
      </c>
      <c r="E37" s="76">
        <v>3</v>
      </c>
      <c r="F37" s="22">
        <v>0</v>
      </c>
      <c r="G37" s="30"/>
    </row>
    <row r="38" spans="1:7" x14ac:dyDescent="0.25">
      <c r="A38" s="32" t="s">
        <v>20</v>
      </c>
      <c r="B38" s="63"/>
      <c r="C38" s="64"/>
      <c r="D38" s="31">
        <f>B2*7</f>
        <v>210</v>
      </c>
      <c r="E38" s="76">
        <v>5</v>
      </c>
      <c r="F38" s="22">
        <f t="shared" si="6"/>
        <v>1050</v>
      </c>
      <c r="G38" s="30"/>
    </row>
    <row r="39" spans="1:7" x14ac:dyDescent="0.25">
      <c r="A39" s="32" t="s">
        <v>21</v>
      </c>
      <c r="B39" s="63"/>
      <c r="C39" s="64"/>
      <c r="D39" s="31">
        <f>B2*5</f>
        <v>150</v>
      </c>
      <c r="E39" s="76">
        <v>1</v>
      </c>
      <c r="F39" s="22">
        <f t="shared" si="6"/>
        <v>150</v>
      </c>
      <c r="G39" s="30"/>
    </row>
    <row r="40" spans="1:7" x14ac:dyDescent="0.25">
      <c r="A40" s="33" t="s">
        <v>42</v>
      </c>
      <c r="B40" s="51"/>
      <c r="C40" s="52"/>
      <c r="D40" s="31">
        <f>B2</f>
        <v>30</v>
      </c>
      <c r="E40" s="76">
        <v>1.5</v>
      </c>
      <c r="F40" s="22">
        <f>D40*E40</f>
        <v>45</v>
      </c>
      <c r="G40" s="30"/>
    </row>
    <row r="41" spans="1:7" x14ac:dyDescent="0.25">
      <c r="A41" s="33" t="s">
        <v>40</v>
      </c>
      <c r="B41" s="51"/>
      <c r="C41" s="52"/>
      <c r="D41" s="31">
        <v>5</v>
      </c>
      <c r="E41" s="76">
        <v>0</v>
      </c>
      <c r="F41" s="22">
        <f>D41*E41</f>
        <v>0</v>
      </c>
      <c r="G41" s="30"/>
    </row>
    <row r="42" spans="1:7" x14ac:dyDescent="0.25">
      <c r="A42" s="33" t="s">
        <v>41</v>
      </c>
      <c r="B42" s="51"/>
      <c r="C42" s="52"/>
      <c r="D42" s="31">
        <v>5</v>
      </c>
      <c r="E42" s="76">
        <v>0</v>
      </c>
      <c r="F42" s="22">
        <f>D42*E42</f>
        <v>0</v>
      </c>
      <c r="G42" s="30"/>
    </row>
    <row r="43" spans="1:7" x14ac:dyDescent="0.25">
      <c r="A43" s="33" t="s">
        <v>49</v>
      </c>
      <c r="B43" s="63"/>
      <c r="C43" s="64"/>
      <c r="D43" s="31">
        <v>2</v>
      </c>
      <c r="E43" s="77">
        <v>0</v>
      </c>
      <c r="F43" s="22">
        <f t="shared" si="6"/>
        <v>0</v>
      </c>
      <c r="G43" s="30"/>
    </row>
    <row r="44" spans="1:7" x14ac:dyDescent="0.25">
      <c r="A44" s="33" t="s">
        <v>68</v>
      </c>
      <c r="B44" s="63"/>
      <c r="C44" s="64"/>
      <c r="D44" s="31">
        <v>1</v>
      </c>
      <c r="E44" s="77">
        <v>0</v>
      </c>
      <c r="F44" s="22">
        <f t="shared" si="6"/>
        <v>0</v>
      </c>
      <c r="G44" s="30"/>
    </row>
    <row r="45" spans="1:7" x14ac:dyDescent="0.25">
      <c r="A45" s="33" t="s">
        <v>70</v>
      </c>
      <c r="B45" s="51"/>
      <c r="C45" s="52"/>
      <c r="D45" s="31">
        <v>1</v>
      </c>
      <c r="E45" s="76">
        <v>0</v>
      </c>
      <c r="F45" s="22">
        <f t="shared" si="6"/>
        <v>0</v>
      </c>
      <c r="G45" s="30"/>
    </row>
    <row r="46" spans="1:7" x14ac:dyDescent="0.25">
      <c r="A46" s="33" t="s">
        <v>38</v>
      </c>
      <c r="B46" s="51"/>
      <c r="C46" s="52"/>
      <c r="D46" s="31">
        <v>4</v>
      </c>
      <c r="E46" s="76">
        <v>0</v>
      </c>
      <c r="F46" s="22">
        <f t="shared" si="6"/>
        <v>0</v>
      </c>
      <c r="G46" s="30"/>
    </row>
    <row r="47" spans="1:7" x14ac:dyDescent="0.25">
      <c r="A47" s="33" t="s">
        <v>39</v>
      </c>
      <c r="B47" s="51"/>
      <c r="C47" s="52"/>
      <c r="D47" s="31">
        <v>1</v>
      </c>
      <c r="E47" s="76">
        <v>0</v>
      </c>
      <c r="F47" s="22">
        <f t="shared" si="6"/>
        <v>0</v>
      </c>
      <c r="G47" s="30"/>
    </row>
    <row r="48" spans="1:7" x14ac:dyDescent="0.25">
      <c r="A48" s="33" t="s">
        <v>50</v>
      </c>
      <c r="B48" s="51"/>
      <c r="C48" s="52"/>
      <c r="D48" s="31">
        <v>0.5</v>
      </c>
      <c r="E48" s="76">
        <v>0</v>
      </c>
      <c r="F48" s="22">
        <f t="shared" si="6"/>
        <v>0</v>
      </c>
      <c r="G48" s="30"/>
    </row>
    <row r="49" spans="1:7" x14ac:dyDescent="0.25">
      <c r="A49" s="33" t="s">
        <v>22</v>
      </c>
      <c r="B49" s="51"/>
      <c r="C49" s="52"/>
      <c r="D49" s="31">
        <v>2</v>
      </c>
      <c r="E49" s="76">
        <v>1000</v>
      </c>
      <c r="F49" s="22">
        <f t="shared" si="6"/>
        <v>2000</v>
      </c>
      <c r="G49" s="30"/>
    </row>
    <row r="50" spans="1:7" x14ac:dyDescent="0.25">
      <c r="A50" s="33" t="s">
        <v>31</v>
      </c>
      <c r="B50" s="51"/>
      <c r="C50" s="52"/>
      <c r="D50" s="31">
        <v>12</v>
      </c>
      <c r="E50" s="76">
        <v>300</v>
      </c>
      <c r="F50" s="22">
        <f t="shared" si="6"/>
        <v>3600</v>
      </c>
      <c r="G50" s="30"/>
    </row>
    <row r="51" spans="1:7" x14ac:dyDescent="0.25">
      <c r="A51" s="34" t="s">
        <v>23</v>
      </c>
      <c r="B51" s="52"/>
      <c r="C51" s="52"/>
      <c r="D51" s="34"/>
      <c r="E51" s="78"/>
      <c r="F51" s="20"/>
      <c r="G51" s="35"/>
    </row>
    <row r="52" spans="1:7" x14ac:dyDescent="0.25">
      <c r="A52" s="36" t="s">
        <v>54</v>
      </c>
      <c r="B52" s="52"/>
      <c r="C52" s="52"/>
      <c r="D52" s="34">
        <v>1</v>
      </c>
      <c r="E52" s="78">
        <v>0</v>
      </c>
      <c r="F52" s="20">
        <f t="shared" si="6"/>
        <v>0</v>
      </c>
      <c r="G52" s="35"/>
    </row>
    <row r="53" spans="1:7" x14ac:dyDescent="0.25">
      <c r="A53" s="36" t="s">
        <v>55</v>
      </c>
      <c r="B53" s="52"/>
      <c r="C53" s="52"/>
      <c r="D53" s="34">
        <v>1</v>
      </c>
      <c r="E53" s="78">
        <v>0</v>
      </c>
      <c r="F53" s="20">
        <f t="shared" si="6"/>
        <v>0</v>
      </c>
      <c r="G53" s="35"/>
    </row>
    <row r="54" spans="1:7" x14ac:dyDescent="0.25">
      <c r="A54" s="37" t="s">
        <v>28</v>
      </c>
      <c r="B54" s="52"/>
      <c r="C54" s="52"/>
      <c r="D54" s="34">
        <v>1</v>
      </c>
      <c r="E54" s="78">
        <v>0</v>
      </c>
      <c r="F54" s="20">
        <f t="shared" si="6"/>
        <v>0</v>
      </c>
      <c r="G54" s="35"/>
    </row>
    <row r="55" spans="1:7" x14ac:dyDescent="0.25">
      <c r="A55" s="37" t="s">
        <v>66</v>
      </c>
      <c r="B55" s="52"/>
      <c r="C55" s="52"/>
      <c r="D55" s="34">
        <v>2</v>
      </c>
      <c r="E55" s="78">
        <v>0</v>
      </c>
      <c r="F55" s="20">
        <f>D55*E55</f>
        <v>0</v>
      </c>
      <c r="G55" s="35"/>
    </row>
    <row r="56" spans="1:7" x14ac:dyDescent="0.25">
      <c r="A56" s="37" t="s">
        <v>56</v>
      </c>
      <c r="B56" s="52"/>
      <c r="C56" s="52"/>
      <c r="D56" s="34">
        <v>1</v>
      </c>
      <c r="E56" s="78">
        <v>0</v>
      </c>
      <c r="F56" s="20">
        <f>D56*E56</f>
        <v>0</v>
      </c>
      <c r="G56" s="35"/>
    </row>
    <row r="57" spans="1:7" x14ac:dyDescent="0.25">
      <c r="A57" s="37" t="s">
        <v>57</v>
      </c>
      <c r="B57" s="52"/>
      <c r="C57" s="52"/>
      <c r="D57" s="34">
        <v>2</v>
      </c>
      <c r="E57" s="78">
        <v>0</v>
      </c>
      <c r="F57" s="20">
        <f>D57*E57</f>
        <v>0</v>
      </c>
      <c r="G57" s="35"/>
    </row>
    <row r="58" spans="1:7" x14ac:dyDescent="0.25">
      <c r="A58" s="37" t="s">
        <v>43</v>
      </c>
      <c r="B58" s="52"/>
      <c r="C58" s="52"/>
      <c r="D58" s="34">
        <v>1</v>
      </c>
      <c r="E58" s="78">
        <v>0</v>
      </c>
      <c r="F58" s="20">
        <f t="shared" si="6"/>
        <v>0</v>
      </c>
      <c r="G58" s="35"/>
    </row>
    <row r="59" spans="1:7" x14ac:dyDescent="0.25">
      <c r="A59" s="37" t="s">
        <v>25</v>
      </c>
      <c r="B59" s="52"/>
      <c r="C59" s="52"/>
      <c r="D59" s="34">
        <v>1</v>
      </c>
      <c r="E59" s="78">
        <v>0</v>
      </c>
      <c r="F59" s="20">
        <f>D59*E59</f>
        <v>0</v>
      </c>
      <c r="G59" s="35"/>
    </row>
    <row r="60" spans="1:7" x14ac:dyDescent="0.25">
      <c r="A60" s="37" t="s">
        <v>58</v>
      </c>
      <c r="B60" s="52"/>
      <c r="C60" s="52"/>
      <c r="D60" s="34">
        <v>2</v>
      </c>
      <c r="E60" s="78">
        <v>0</v>
      </c>
      <c r="F60" s="20">
        <f t="shared" ref="F60:F63" si="7">D60*E60</f>
        <v>0</v>
      </c>
      <c r="G60" s="35"/>
    </row>
    <row r="61" spans="1:7" x14ac:dyDescent="0.25">
      <c r="A61" s="37" t="s">
        <v>59</v>
      </c>
      <c r="B61" s="52"/>
      <c r="C61" s="52"/>
      <c r="D61" s="34">
        <v>1</v>
      </c>
      <c r="E61" s="78">
        <v>0</v>
      </c>
      <c r="F61" s="20">
        <f t="shared" si="7"/>
        <v>0</v>
      </c>
      <c r="G61" s="35"/>
    </row>
    <row r="62" spans="1:7" x14ac:dyDescent="0.25">
      <c r="A62" s="37" t="s">
        <v>60</v>
      </c>
      <c r="B62" s="52"/>
      <c r="C62" s="52"/>
      <c r="D62" s="34">
        <v>1</v>
      </c>
      <c r="E62" s="78">
        <v>0</v>
      </c>
      <c r="F62" s="20">
        <f t="shared" si="7"/>
        <v>0</v>
      </c>
      <c r="G62" s="35"/>
    </row>
    <row r="63" spans="1:7" x14ac:dyDescent="0.25">
      <c r="A63" s="37" t="s">
        <v>61</v>
      </c>
      <c r="B63" s="52"/>
      <c r="C63" s="52"/>
      <c r="D63" s="34">
        <v>5</v>
      </c>
      <c r="E63" s="78">
        <v>0</v>
      </c>
      <c r="F63" s="20">
        <f t="shared" si="7"/>
        <v>0</v>
      </c>
      <c r="G63" s="35"/>
    </row>
    <row r="64" spans="1:7" x14ac:dyDescent="0.25">
      <c r="C64" s="66">
        <f>SUM(C10:C22)</f>
        <v>46110</v>
      </c>
      <c r="D64" s="88"/>
      <c r="E64" s="79" t="s">
        <v>24</v>
      </c>
      <c r="F64" s="27">
        <f>SUM(F6:F63)</f>
        <v>40860</v>
      </c>
      <c r="G64" s="38"/>
    </row>
  </sheetData>
  <pageMargins left="0.25" right="0.25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 Voronin</cp:lastModifiedBy>
  <cp:lastPrinted>2019-11-30T17:33:20Z</cp:lastPrinted>
  <dcterms:created xsi:type="dcterms:W3CDTF">2019-10-04T13:28:07Z</dcterms:created>
  <dcterms:modified xsi:type="dcterms:W3CDTF">2022-02-06T10:48:06Z</dcterms:modified>
</cp:coreProperties>
</file>